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октябрь" sheetId="1" r:id="rId1"/>
    <sheet name="ноябрь" sheetId="2" r:id="rId2"/>
    <sheet name="декабрь" sheetId="3" r:id="rId3"/>
    <sheet name="4 квартал" sheetId="4" r:id="rId4"/>
  </sheets>
  <definedNames>
    <definedName name="Excel_BuiltIn__FilterDatabase">#REF!</definedName>
    <definedName name="Excel_BuiltIn__FilterDatabase_1">#REF!</definedName>
    <definedName name="Excel_BuiltIn__FilterDatabase_2">'4 квартал'!$A$7:$T$13</definedName>
    <definedName name="Excel_BuiltIn__FilterDatabase_3">#REF!</definedName>
  </definedNames>
  <calcPr fullCalcOnLoad="1"/>
</workbook>
</file>

<file path=xl/sharedStrings.xml><?xml version="1.0" encoding="utf-8"?>
<sst xmlns="http://schemas.openxmlformats.org/spreadsheetml/2006/main" count="284" uniqueCount="29">
  <si>
    <t>№ п/п</t>
  </si>
  <si>
    <t>Наименование газораспредели-тельной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</si>
  <si>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</si>
  <si>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</si>
  <si>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транспортировку газа по газораспредели-тельной сети, шт.</t>
  </si>
  <si>
    <t>Суммарные объемы газа в соответствии с поступившими заявками,
млн. куб. м</t>
  </si>
  <si>
    <t>Количество отклоненных заявок на транспортировку газа по газораспредели-тельной сети, шт.</t>
  </si>
  <si>
    <t>Суммарные объемы газа в соответствии с отклоненными заявками,
млн. куб. м</t>
  </si>
  <si>
    <t>Количество находящихся на рассмотрении заявок на транспортировку газа по газораспредели-тельной сети, шт.</t>
  </si>
  <si>
    <t>Суммарные объемы газа в соответствии с находящимися на рассмотрении заявками,
млн. куб. м</t>
  </si>
  <si>
    <t>Количество удовлетворенных заявок на транспортировку газа по газораспредели-тельной сети, шт.</t>
  </si>
  <si>
    <t>Суммарные объемы газа в соответствии с удовлетворенными заявками,
млн. куб. м</t>
  </si>
  <si>
    <t>Природный газ</t>
  </si>
  <si>
    <t>Отбензинен-
ный сухой газ</t>
  </si>
  <si>
    <t>ВСЕГО, 
 в том числе:</t>
  </si>
  <si>
    <t>-</t>
  </si>
  <si>
    <t>от юридических лиц</t>
  </si>
  <si>
    <t>от физических лиц</t>
  </si>
  <si>
    <t>Сеть газораспределения АО «НОВО-УРЕНГОЙМЕЖРАЙГАЗ»</t>
  </si>
  <si>
    <t>Граница раздела сетей  АО «НОВО-УРЕНГОЙМЕЖРАЙ-ГАЗ» с сетями газораспре-деления и газопотреб-ления каждого потребителя</t>
  </si>
  <si>
    <t>Граница раздела сетей АО «НОВО-УРЕНГОЙМЕЖРАЙ-ГАЗ» с сетями газораспре-деления и газопотреб-ления каждого потребителя</t>
  </si>
  <si>
    <t>1.Отключа-ющее устройство на выходе АГРС-1 «Южная» Ново-Уренгойского ЛПУ МГ ООО «Газпром трансгаз Югорск»          2.Отключа-ющее устройство на выходе АГРС-2 «Северная»  Ново-Уренгойского  ЛПУ МГ ООО «Газпром трансгаз Югорск»</t>
  </si>
  <si>
    <t>1.Отключа-ющее устройство на выходе АГРС-1 «Южная» Ново-Уренгойского ЛПУ МГ ООО «Газпром трансгаз Югорск»               2.Отключа-ющее устройство на выходе АГРС-2 «Северная»  Ново-Уренгойского  ЛПУ МГ ООО «Газпром трансгаз Югорск»</t>
  </si>
  <si>
    <t>1.Отключа-ющее устройство на выходе АГРС-1 «Южная» Ново-Уренгойского ЛПУ МГ ООО «Газпром трансгаз Югорск»                2.Отключа-ющее устройство на выходе АГРС-2 «Северная»  Ново-Уренгойского  ЛПУ МГ ООО «Газпром трансгаз Югорск»</t>
  </si>
  <si>
    <t>1.Отключа-ющее устройство на выходе АГРС-1 «Южная» Ново-Уренгойского ЛПУ МГ ООО «Газпром трансгаз Югорск»             2.Отключа-ющее устройство на выходе АГРС-2 «Северная»  Ново-Уренгойского  ЛПУ МГ ООО «Газпром трансгаз Югорск»</t>
  </si>
  <si>
    <t>Информация о регистрации  и  ходе реализации  заявок  на  доступ  к  услугам по транспортировке газа по газораспределительным сетям АО «НОВО-УРЕНГОЙМЕЖРАЙГАЗ» по долгосрочным договорам  за   октябрь  2018 года</t>
  </si>
  <si>
    <t>Информация о регистрации и ходе реализации заявок на доступ к услугам по транспортировке газа по газораспределительным сетям       АО «НОВО-УРЕНГОЙМЕЖРАЙГАЗ» по  долгосрочным  договорам   за   ноябрь  2018 года</t>
  </si>
  <si>
    <t>Информация  о  регистрации  и   ходе  реализации  заявок  на  доступ  к  услугам  по  транспортировке газа по газораспределительным сетям  АО  «НОВО-УРЕНГОЙМЕЖРАЙГАЗ»  по   долгосрочным   договорам   за   декабрь  2018  года</t>
  </si>
  <si>
    <t>Информация  о  регистрации  и  ходе реализации заявок на доступ к услугам по транспортировке газа по газораспределительным сетям  АО «НОВО-УРЕНГОЙМЕЖРАЙГАЗ» по долгосрочным договорам  за  4-ый  квартал  2018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</si>
</sst>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"/>
    <numFmt numFmtId="166" formatCode="0.00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164" fontId="6" fillId="33" borderId="10" xfId="0" applyNumberFormat="1" applyFont="1" applyFill="1" applyBorder="1" applyAlignment="1">
      <alignment horizontal="center" vertical="center" textRotation="90" wrapText="1"/>
    </xf>
    <xf numFmtId="1" fontId="6" fillId="33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textRotation="90" wrapText="1"/>
    </xf>
    <xf numFmtId="164" fontId="7" fillId="0" borderId="10" xfId="0" applyNumberFormat="1" applyFont="1" applyBorder="1" applyAlignment="1">
      <alignment horizontal="center" vertical="center" textRotation="90" wrapText="1"/>
    </xf>
    <xf numFmtId="1" fontId="7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66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166" fontId="7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V13"/>
  <sheetViews>
    <sheetView zoomScalePageLayoutView="0" workbookViewId="0" topLeftCell="A10">
      <selection activeCell="S11" sqref="S11"/>
    </sheetView>
  </sheetViews>
  <sheetFormatPr defaultColWidth="9.00390625" defaultRowHeight="12.75"/>
  <cols>
    <col min="1" max="1" width="4.375" style="1" customWidth="1"/>
    <col min="2" max="2" width="14.375" style="2" customWidth="1"/>
    <col min="3" max="3" width="9.375" style="1" customWidth="1"/>
    <col min="4" max="4" width="9.125" style="1" customWidth="1"/>
    <col min="5" max="6" width="6.25390625" style="1" customWidth="1"/>
    <col min="7" max="7" width="7.375" style="3" customWidth="1"/>
    <col min="8" max="8" width="6.25390625" style="1" customWidth="1"/>
    <col min="9" max="9" width="7.375" style="3" customWidth="1"/>
    <col min="10" max="10" width="6.25390625" style="1" customWidth="1"/>
    <col min="11" max="11" width="7.375" style="3" customWidth="1"/>
    <col min="12" max="12" width="6.25390625" style="1" customWidth="1"/>
    <col min="13" max="13" width="7.375" style="3" customWidth="1"/>
    <col min="14" max="14" width="6.25390625" style="1" customWidth="1"/>
    <col min="15" max="15" width="7.375" style="3" customWidth="1"/>
    <col min="16" max="16" width="6.25390625" style="1" customWidth="1"/>
    <col min="17" max="17" width="7.375" style="4" customWidth="1"/>
    <col min="18" max="18" width="6.25390625" style="1" customWidth="1"/>
    <col min="19" max="19" width="7.375" style="3" customWidth="1"/>
    <col min="20" max="20" width="6.25390625" style="1" customWidth="1"/>
    <col min="21" max="16384" width="9.125" style="1" customWidth="1"/>
  </cols>
  <sheetData>
    <row r="1" spans="2:20" s="5" customFormat="1" ht="15.75">
      <c r="B1" s="6"/>
      <c r="G1" s="7"/>
      <c r="I1" s="7"/>
      <c r="K1" s="7"/>
      <c r="M1" s="7"/>
      <c r="O1" s="7"/>
      <c r="Q1" s="8"/>
      <c r="R1" s="9"/>
      <c r="S1" s="10"/>
      <c r="T1" s="9"/>
    </row>
    <row r="2" spans="2:19" s="5" customFormat="1" ht="15.75">
      <c r="B2" s="6"/>
      <c r="G2" s="7"/>
      <c r="I2" s="7"/>
      <c r="K2" s="7"/>
      <c r="M2" s="7"/>
      <c r="O2" s="7"/>
      <c r="Q2" s="8"/>
      <c r="S2" s="7"/>
    </row>
    <row r="3" spans="1:20" ht="12.75" customHeight="1">
      <c r="A3" s="41" t="s">
        <v>25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2:19" s="5" customFormat="1" ht="15.75">
      <c r="B6" s="6"/>
      <c r="G6" s="7"/>
      <c r="I6" s="7"/>
      <c r="K6" s="7"/>
      <c r="M6" s="7"/>
      <c r="O6" s="7"/>
      <c r="Q6" s="8"/>
      <c r="S6" s="7"/>
    </row>
    <row r="7" spans="1:20" s="11" customFormat="1" ht="88.5" customHeight="1">
      <c r="A7" s="34" t="s">
        <v>0</v>
      </c>
      <c r="B7" s="15" t="s">
        <v>1</v>
      </c>
      <c r="C7" s="15" t="s">
        <v>2</v>
      </c>
      <c r="D7" s="15" t="s">
        <v>3</v>
      </c>
      <c r="E7" s="42" t="s">
        <v>4</v>
      </c>
      <c r="F7" s="42"/>
      <c r="G7" s="42" t="s">
        <v>5</v>
      </c>
      <c r="H7" s="42"/>
      <c r="I7" s="42" t="s">
        <v>6</v>
      </c>
      <c r="J7" s="42"/>
      <c r="K7" s="42" t="s">
        <v>7</v>
      </c>
      <c r="L7" s="42"/>
      <c r="M7" s="42" t="s">
        <v>8</v>
      </c>
      <c r="N7" s="42"/>
      <c r="O7" s="42" t="s">
        <v>9</v>
      </c>
      <c r="P7" s="42"/>
      <c r="Q7" s="42" t="s">
        <v>10</v>
      </c>
      <c r="R7" s="42"/>
      <c r="S7" s="42" t="s">
        <v>11</v>
      </c>
      <c r="T7" s="42"/>
    </row>
    <row r="8" spans="1:20" s="12" customFormat="1" ht="11.25" customHeight="1">
      <c r="A8" s="44">
        <v>1</v>
      </c>
      <c r="B8" s="43">
        <v>2</v>
      </c>
      <c r="C8" s="43">
        <v>3</v>
      </c>
      <c r="D8" s="43">
        <v>4</v>
      </c>
      <c r="E8" s="43">
        <v>5</v>
      </c>
      <c r="F8" s="43"/>
      <c r="G8" s="43">
        <v>6</v>
      </c>
      <c r="H8" s="43"/>
      <c r="I8" s="43">
        <v>7</v>
      </c>
      <c r="J8" s="43"/>
      <c r="K8" s="43">
        <v>8</v>
      </c>
      <c r="L8" s="43"/>
      <c r="M8" s="43">
        <v>9</v>
      </c>
      <c r="N8" s="43"/>
      <c r="O8" s="43">
        <v>10</v>
      </c>
      <c r="P8" s="43"/>
      <c r="Q8" s="43">
        <v>11</v>
      </c>
      <c r="R8" s="43"/>
      <c r="S8" s="43">
        <v>12</v>
      </c>
      <c r="T8" s="43"/>
    </row>
    <row r="9" spans="1:20" s="12" customFormat="1" ht="54.75" customHeight="1">
      <c r="A9" s="44"/>
      <c r="B9" s="43"/>
      <c r="C9" s="43"/>
      <c r="D9" s="43"/>
      <c r="E9" s="16" t="s">
        <v>12</v>
      </c>
      <c r="F9" s="16" t="s">
        <v>13</v>
      </c>
      <c r="G9" s="17" t="s">
        <v>12</v>
      </c>
      <c r="H9" s="16" t="s">
        <v>13</v>
      </c>
      <c r="I9" s="17" t="s">
        <v>12</v>
      </c>
      <c r="J9" s="16" t="s">
        <v>13</v>
      </c>
      <c r="K9" s="17" t="s">
        <v>12</v>
      </c>
      <c r="L9" s="16" t="s">
        <v>13</v>
      </c>
      <c r="M9" s="17" t="s">
        <v>12</v>
      </c>
      <c r="N9" s="16" t="s">
        <v>13</v>
      </c>
      <c r="O9" s="17" t="s">
        <v>12</v>
      </c>
      <c r="P9" s="16" t="s">
        <v>13</v>
      </c>
      <c r="Q9" s="18" t="s">
        <v>12</v>
      </c>
      <c r="R9" s="16" t="s">
        <v>13</v>
      </c>
      <c r="S9" s="17" t="s">
        <v>12</v>
      </c>
      <c r="T9" s="16" t="s">
        <v>13</v>
      </c>
    </row>
    <row r="10" spans="1:20" s="12" customFormat="1" ht="299.25" customHeight="1">
      <c r="A10" s="45">
        <v>1</v>
      </c>
      <c r="B10" s="20" t="s">
        <v>18</v>
      </c>
      <c r="C10" s="20" t="s">
        <v>24</v>
      </c>
      <c r="D10" s="20" t="s">
        <v>20</v>
      </c>
      <c r="E10" s="21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3"/>
      <c r="R10" s="21"/>
      <c r="S10" s="22"/>
      <c r="T10" s="21"/>
    </row>
    <row r="11" spans="1:20" s="13" customFormat="1" ht="36" customHeight="1">
      <c r="A11" s="45"/>
      <c r="B11" s="24" t="s">
        <v>14</v>
      </c>
      <c r="C11" s="25"/>
      <c r="D11" s="25"/>
      <c r="E11" s="26">
        <f>E12+E13</f>
        <v>122</v>
      </c>
      <c r="F11" s="26" t="s">
        <v>15</v>
      </c>
      <c r="G11" s="27">
        <f>G12+G13</f>
        <v>19.744025</v>
      </c>
      <c r="H11" s="26" t="s">
        <v>15</v>
      </c>
      <c r="I11" s="26" t="s">
        <v>15</v>
      </c>
      <c r="J11" s="26" t="s">
        <v>15</v>
      </c>
      <c r="K11" s="26" t="s">
        <v>15</v>
      </c>
      <c r="L11" s="26" t="s">
        <v>15</v>
      </c>
      <c r="M11" s="26" t="s">
        <v>15</v>
      </c>
      <c r="N11" s="26" t="s">
        <v>15</v>
      </c>
      <c r="O11" s="26" t="s">
        <v>15</v>
      </c>
      <c r="P11" s="26" t="s">
        <v>15</v>
      </c>
      <c r="Q11" s="40">
        <f>Q12+Q13</f>
        <v>122</v>
      </c>
      <c r="R11" s="26" t="s">
        <v>15</v>
      </c>
      <c r="S11" s="27">
        <f>S12+S13</f>
        <v>19.7438</v>
      </c>
      <c r="T11" s="26" t="s">
        <v>15</v>
      </c>
    </row>
    <row r="12" spans="1:22" s="12" customFormat="1" ht="11.25">
      <c r="A12" s="45"/>
      <c r="B12" s="28" t="s">
        <v>16</v>
      </c>
      <c r="C12" s="29"/>
      <c r="D12" s="29"/>
      <c r="E12" s="30">
        <v>119</v>
      </c>
      <c r="F12" s="26" t="s">
        <v>15</v>
      </c>
      <c r="G12" s="31">
        <v>19.7302</v>
      </c>
      <c r="H12" s="26" t="s">
        <v>15</v>
      </c>
      <c r="I12" s="26" t="s">
        <v>15</v>
      </c>
      <c r="J12" s="26" t="s">
        <v>15</v>
      </c>
      <c r="K12" s="26" t="s">
        <v>15</v>
      </c>
      <c r="L12" s="26" t="s">
        <v>15</v>
      </c>
      <c r="M12" s="26" t="s">
        <v>15</v>
      </c>
      <c r="N12" s="26" t="s">
        <v>15</v>
      </c>
      <c r="O12" s="26" t="s">
        <v>15</v>
      </c>
      <c r="P12" s="26" t="s">
        <v>15</v>
      </c>
      <c r="Q12" s="32">
        <v>119</v>
      </c>
      <c r="R12" s="26" t="s">
        <v>15</v>
      </c>
      <c r="S12" s="31">
        <v>19.73</v>
      </c>
      <c r="T12" s="26" t="s">
        <v>15</v>
      </c>
      <c r="V12" s="47"/>
    </row>
    <row r="13" spans="1:20" ht="18" customHeight="1">
      <c r="A13" s="45"/>
      <c r="B13" s="28" t="s">
        <v>17</v>
      </c>
      <c r="C13" s="29"/>
      <c r="D13" s="29"/>
      <c r="E13" s="30">
        <v>3</v>
      </c>
      <c r="F13" s="26" t="s">
        <v>15</v>
      </c>
      <c r="G13" s="39">
        <f>(2+10.833+0.992)/1000</f>
        <v>0.013824999999999999</v>
      </c>
      <c r="H13" s="26" t="s">
        <v>15</v>
      </c>
      <c r="I13" s="26" t="s">
        <v>15</v>
      </c>
      <c r="J13" s="26" t="s">
        <v>15</v>
      </c>
      <c r="K13" s="26" t="s">
        <v>15</v>
      </c>
      <c r="L13" s="26" t="s">
        <v>15</v>
      </c>
      <c r="M13" s="26" t="s">
        <v>15</v>
      </c>
      <c r="N13" s="26" t="s">
        <v>15</v>
      </c>
      <c r="O13" s="26" t="s">
        <v>15</v>
      </c>
      <c r="P13" s="26" t="s">
        <v>15</v>
      </c>
      <c r="Q13" s="32">
        <v>3</v>
      </c>
      <c r="R13" s="26" t="s">
        <v>15</v>
      </c>
      <c r="S13" s="39">
        <v>0.0138</v>
      </c>
      <c r="T13" s="26" t="s">
        <v>15</v>
      </c>
    </row>
  </sheetData>
  <sheetProtection selectLockedCells="1" selectUnlockedCells="1"/>
  <mergeCells count="22">
    <mergeCell ref="A10:A13"/>
    <mergeCell ref="I8:J8"/>
    <mergeCell ref="K8:L8"/>
    <mergeCell ref="M8:N8"/>
    <mergeCell ref="O8:P8"/>
    <mergeCell ref="Q8:R8"/>
    <mergeCell ref="S8:T8"/>
    <mergeCell ref="A8:A9"/>
    <mergeCell ref="B8:B9"/>
    <mergeCell ref="C8:C9"/>
    <mergeCell ref="D8:D9"/>
    <mergeCell ref="E8:F8"/>
    <mergeCell ref="G8:H8"/>
    <mergeCell ref="A3:T5"/>
    <mergeCell ref="E7:F7"/>
    <mergeCell ref="G7:H7"/>
    <mergeCell ref="I7:J7"/>
    <mergeCell ref="K7:L7"/>
    <mergeCell ref="M7:N7"/>
    <mergeCell ref="O7:P7"/>
    <mergeCell ref="Q7:R7"/>
    <mergeCell ref="S7:T7"/>
  </mergeCells>
  <printOptions/>
  <pageMargins left="0.19652777777777777" right="0.19652777777777777" top="0.6298611111111111" bottom="0.3152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V13"/>
  <sheetViews>
    <sheetView zoomScalePageLayoutView="0" workbookViewId="0" topLeftCell="A10">
      <selection activeCell="U11" sqref="U11"/>
    </sheetView>
  </sheetViews>
  <sheetFormatPr defaultColWidth="9.00390625" defaultRowHeight="12.75"/>
  <cols>
    <col min="1" max="1" width="4.375" style="1" customWidth="1"/>
    <col min="2" max="2" width="13.75390625" style="2" customWidth="1"/>
    <col min="3" max="3" width="9.375" style="1" customWidth="1"/>
    <col min="4" max="4" width="9.125" style="1" customWidth="1"/>
    <col min="5" max="6" width="6.25390625" style="1" customWidth="1"/>
    <col min="7" max="7" width="7.375" style="3" customWidth="1"/>
    <col min="8" max="8" width="6.25390625" style="1" customWidth="1"/>
    <col min="9" max="9" width="7.375" style="3" customWidth="1"/>
    <col min="10" max="10" width="6.25390625" style="1" customWidth="1"/>
    <col min="11" max="11" width="7.375" style="3" customWidth="1"/>
    <col min="12" max="12" width="6.25390625" style="1" customWidth="1"/>
    <col min="13" max="13" width="7.375" style="3" customWidth="1"/>
    <col min="14" max="14" width="6.25390625" style="1" customWidth="1"/>
    <col min="15" max="15" width="7.375" style="3" customWidth="1"/>
    <col min="16" max="16" width="6.25390625" style="1" customWidth="1"/>
    <col min="17" max="17" width="7.375" style="4" customWidth="1"/>
    <col min="18" max="18" width="6.25390625" style="1" customWidth="1"/>
    <col min="19" max="19" width="7.375" style="3" customWidth="1"/>
    <col min="20" max="20" width="6.25390625" style="1" customWidth="1"/>
    <col min="21" max="16384" width="9.125" style="1" customWidth="1"/>
  </cols>
  <sheetData>
    <row r="1" spans="2:20" s="5" customFormat="1" ht="15.75">
      <c r="B1" s="6"/>
      <c r="G1" s="7"/>
      <c r="I1" s="7"/>
      <c r="K1" s="7"/>
      <c r="M1" s="7"/>
      <c r="O1" s="7"/>
      <c r="Q1" s="8"/>
      <c r="R1" s="9"/>
      <c r="S1" s="10"/>
      <c r="T1" s="9"/>
    </row>
    <row r="2" spans="2:19" s="5" customFormat="1" ht="15.75">
      <c r="B2" s="6"/>
      <c r="G2" s="7"/>
      <c r="I2" s="7"/>
      <c r="K2" s="7"/>
      <c r="M2" s="7"/>
      <c r="O2" s="7"/>
      <c r="Q2" s="8"/>
      <c r="S2" s="7"/>
    </row>
    <row r="3" spans="1:20" ht="12.75" customHeight="1">
      <c r="A3" s="41" t="s">
        <v>26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2:19" s="5" customFormat="1" ht="15.75">
      <c r="B6" s="6"/>
      <c r="G6" s="7"/>
      <c r="I6" s="7"/>
      <c r="K6" s="7"/>
      <c r="M6" s="7"/>
      <c r="O6" s="7"/>
      <c r="Q6" s="8"/>
      <c r="S6" s="7"/>
    </row>
    <row r="7" spans="1:20" s="11" customFormat="1" ht="88.5" customHeight="1">
      <c r="A7" s="15" t="s">
        <v>0</v>
      </c>
      <c r="B7" s="15" t="s">
        <v>1</v>
      </c>
      <c r="C7" s="15" t="s">
        <v>2</v>
      </c>
      <c r="D7" s="15" t="s">
        <v>3</v>
      </c>
      <c r="E7" s="42" t="s">
        <v>4</v>
      </c>
      <c r="F7" s="42"/>
      <c r="G7" s="42" t="s">
        <v>5</v>
      </c>
      <c r="H7" s="42"/>
      <c r="I7" s="42" t="s">
        <v>6</v>
      </c>
      <c r="J7" s="42"/>
      <c r="K7" s="42" t="s">
        <v>7</v>
      </c>
      <c r="L7" s="42"/>
      <c r="M7" s="42" t="s">
        <v>8</v>
      </c>
      <c r="N7" s="42"/>
      <c r="O7" s="42" t="s">
        <v>9</v>
      </c>
      <c r="P7" s="42"/>
      <c r="Q7" s="42" t="s">
        <v>10</v>
      </c>
      <c r="R7" s="42"/>
      <c r="S7" s="42" t="s">
        <v>11</v>
      </c>
      <c r="T7" s="42"/>
    </row>
    <row r="8" spans="1:20" s="12" customFormat="1" ht="11.2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/>
      <c r="G8" s="43">
        <v>6</v>
      </c>
      <c r="H8" s="43"/>
      <c r="I8" s="43">
        <v>7</v>
      </c>
      <c r="J8" s="43"/>
      <c r="K8" s="43">
        <v>8</v>
      </c>
      <c r="L8" s="43"/>
      <c r="M8" s="43">
        <v>9</v>
      </c>
      <c r="N8" s="43"/>
      <c r="O8" s="43">
        <v>10</v>
      </c>
      <c r="P8" s="43"/>
      <c r="Q8" s="43">
        <v>11</v>
      </c>
      <c r="R8" s="43"/>
      <c r="S8" s="43">
        <v>12</v>
      </c>
      <c r="T8" s="43"/>
    </row>
    <row r="9" spans="1:20" s="12" customFormat="1" ht="54.75" customHeight="1">
      <c r="A9" s="43"/>
      <c r="B9" s="43"/>
      <c r="C9" s="43"/>
      <c r="D9" s="43"/>
      <c r="E9" s="16" t="s">
        <v>12</v>
      </c>
      <c r="F9" s="16" t="s">
        <v>13</v>
      </c>
      <c r="G9" s="17" t="s">
        <v>12</v>
      </c>
      <c r="H9" s="16" t="s">
        <v>13</v>
      </c>
      <c r="I9" s="17" t="s">
        <v>12</v>
      </c>
      <c r="J9" s="16" t="s">
        <v>13</v>
      </c>
      <c r="K9" s="17" t="s">
        <v>12</v>
      </c>
      <c r="L9" s="16" t="s">
        <v>13</v>
      </c>
      <c r="M9" s="17" t="s">
        <v>12</v>
      </c>
      <c r="N9" s="16" t="s">
        <v>13</v>
      </c>
      <c r="O9" s="17" t="s">
        <v>12</v>
      </c>
      <c r="P9" s="16" t="s">
        <v>13</v>
      </c>
      <c r="Q9" s="18" t="s">
        <v>12</v>
      </c>
      <c r="R9" s="16" t="s">
        <v>13</v>
      </c>
      <c r="S9" s="17" t="s">
        <v>12</v>
      </c>
      <c r="T9" s="16" t="s">
        <v>13</v>
      </c>
    </row>
    <row r="10" spans="1:20" s="12" customFormat="1" ht="297" customHeight="1">
      <c r="A10" s="46">
        <v>1</v>
      </c>
      <c r="B10" s="20" t="s">
        <v>18</v>
      </c>
      <c r="C10" s="20" t="s">
        <v>22</v>
      </c>
      <c r="D10" s="20" t="s">
        <v>20</v>
      </c>
      <c r="E10" s="21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3"/>
      <c r="R10" s="21"/>
      <c r="S10" s="22"/>
      <c r="T10" s="21"/>
    </row>
    <row r="11" spans="1:20" s="13" customFormat="1" ht="36" customHeight="1">
      <c r="A11" s="46"/>
      <c r="B11" s="24" t="s">
        <v>14</v>
      </c>
      <c r="C11" s="25"/>
      <c r="D11" s="25"/>
      <c r="E11" s="26">
        <f>E12+E13</f>
        <v>126</v>
      </c>
      <c r="F11" s="26" t="s">
        <v>15</v>
      </c>
      <c r="G11" s="27">
        <f>G12+G13</f>
        <v>31.230959</v>
      </c>
      <c r="H11" s="26" t="s">
        <v>15</v>
      </c>
      <c r="I11" s="26" t="s">
        <v>15</v>
      </c>
      <c r="J11" s="26" t="s">
        <v>15</v>
      </c>
      <c r="K11" s="26" t="s">
        <v>15</v>
      </c>
      <c r="L11" s="26" t="s">
        <v>15</v>
      </c>
      <c r="M11" s="26" t="s">
        <v>15</v>
      </c>
      <c r="N11" s="26" t="s">
        <v>15</v>
      </c>
      <c r="O11" s="26" t="s">
        <v>15</v>
      </c>
      <c r="P11" s="26" t="s">
        <v>15</v>
      </c>
      <c r="Q11" s="26">
        <f>Q12+Q13</f>
        <v>126</v>
      </c>
      <c r="R11" s="26" t="s">
        <v>15</v>
      </c>
      <c r="S11" s="27">
        <v>31.231</v>
      </c>
      <c r="T11" s="26" t="s">
        <v>15</v>
      </c>
    </row>
    <row r="12" spans="1:22" s="12" customFormat="1" ht="11.25">
      <c r="A12" s="46"/>
      <c r="B12" s="28" t="s">
        <v>16</v>
      </c>
      <c r="C12" s="29"/>
      <c r="D12" s="29"/>
      <c r="E12" s="30">
        <v>120</v>
      </c>
      <c r="F12" s="26" t="s">
        <v>15</v>
      </c>
      <c r="G12" s="31">
        <v>31.2035</v>
      </c>
      <c r="H12" s="26" t="s">
        <v>15</v>
      </c>
      <c r="I12" s="26" t="s">
        <v>15</v>
      </c>
      <c r="J12" s="26" t="s">
        <v>15</v>
      </c>
      <c r="K12" s="26" t="s">
        <v>15</v>
      </c>
      <c r="L12" s="26" t="s">
        <v>15</v>
      </c>
      <c r="M12" s="26" t="s">
        <v>15</v>
      </c>
      <c r="N12" s="26" t="s">
        <v>15</v>
      </c>
      <c r="O12" s="26" t="s">
        <v>15</v>
      </c>
      <c r="P12" s="26" t="s">
        <v>15</v>
      </c>
      <c r="Q12" s="32">
        <v>120</v>
      </c>
      <c r="R12" s="26" t="s">
        <v>15</v>
      </c>
      <c r="S12" s="31">
        <v>31.204</v>
      </c>
      <c r="T12" s="26" t="s">
        <v>15</v>
      </c>
      <c r="V12" s="47"/>
    </row>
    <row r="13" spans="1:20" ht="18" customHeight="1">
      <c r="A13" s="46"/>
      <c r="B13" s="28" t="s">
        <v>17</v>
      </c>
      <c r="C13" s="29"/>
      <c r="D13" s="29"/>
      <c r="E13" s="30">
        <v>6</v>
      </c>
      <c r="F13" s="26" t="s">
        <v>15</v>
      </c>
      <c r="G13" s="39">
        <f>(3.672+17.344+3.385+0.116+0.942+2)/1000</f>
        <v>0.027459000000000004</v>
      </c>
      <c r="H13" s="26" t="s">
        <v>15</v>
      </c>
      <c r="I13" s="26" t="s">
        <v>15</v>
      </c>
      <c r="J13" s="26" t="s">
        <v>15</v>
      </c>
      <c r="K13" s="26" t="s">
        <v>15</v>
      </c>
      <c r="L13" s="26" t="s">
        <v>15</v>
      </c>
      <c r="M13" s="26" t="s">
        <v>15</v>
      </c>
      <c r="N13" s="26" t="s">
        <v>15</v>
      </c>
      <c r="O13" s="26" t="s">
        <v>15</v>
      </c>
      <c r="P13" s="26" t="s">
        <v>15</v>
      </c>
      <c r="Q13" s="32">
        <v>6</v>
      </c>
      <c r="R13" s="26" t="s">
        <v>15</v>
      </c>
      <c r="S13" s="39">
        <v>0.0275</v>
      </c>
      <c r="T13" s="26" t="s">
        <v>15</v>
      </c>
    </row>
  </sheetData>
  <sheetProtection selectLockedCells="1" selectUnlockedCells="1"/>
  <mergeCells count="22">
    <mergeCell ref="A10:A13"/>
    <mergeCell ref="I8:J8"/>
    <mergeCell ref="K8:L8"/>
    <mergeCell ref="M8:N8"/>
    <mergeCell ref="O8:P8"/>
    <mergeCell ref="Q8:R8"/>
    <mergeCell ref="S8:T8"/>
    <mergeCell ref="A8:A9"/>
    <mergeCell ref="B8:B9"/>
    <mergeCell ref="C8:C9"/>
    <mergeCell ref="D8:D9"/>
    <mergeCell ref="E8:F8"/>
    <mergeCell ref="G8:H8"/>
    <mergeCell ref="A3:T5"/>
    <mergeCell ref="E7:F7"/>
    <mergeCell ref="G7:H7"/>
    <mergeCell ref="I7:J7"/>
    <mergeCell ref="K7:L7"/>
    <mergeCell ref="M7:N7"/>
    <mergeCell ref="O7:P7"/>
    <mergeCell ref="Q7:R7"/>
    <mergeCell ref="S7:T7"/>
  </mergeCells>
  <printOptions/>
  <pageMargins left="0.19652777777777777" right="0.19652777777777777" top="0.5902777777777778" bottom="0.31527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V13"/>
  <sheetViews>
    <sheetView zoomScalePageLayoutView="0" workbookViewId="0" topLeftCell="A10">
      <selection activeCell="S13" sqref="S13"/>
    </sheetView>
  </sheetViews>
  <sheetFormatPr defaultColWidth="9.00390625" defaultRowHeight="12.75"/>
  <cols>
    <col min="1" max="1" width="4.375" style="1" customWidth="1"/>
    <col min="2" max="2" width="15.625" style="2" customWidth="1"/>
    <col min="3" max="3" width="9.375" style="1" customWidth="1"/>
    <col min="4" max="4" width="9.125" style="1" customWidth="1"/>
    <col min="5" max="6" width="6.25390625" style="1" customWidth="1"/>
    <col min="7" max="7" width="7.375" style="3" customWidth="1"/>
    <col min="8" max="8" width="6.25390625" style="1" customWidth="1"/>
    <col min="9" max="9" width="7.375" style="3" customWidth="1"/>
    <col min="10" max="10" width="6.25390625" style="1" customWidth="1"/>
    <col min="11" max="11" width="7.375" style="3" customWidth="1"/>
    <col min="12" max="12" width="6.25390625" style="1" customWidth="1"/>
    <col min="13" max="13" width="7.375" style="3" customWidth="1"/>
    <col min="14" max="14" width="6.25390625" style="1" customWidth="1"/>
    <col min="15" max="15" width="7.375" style="3" customWidth="1"/>
    <col min="16" max="16" width="6.25390625" style="1" customWidth="1"/>
    <col min="17" max="17" width="7.375" style="4" customWidth="1"/>
    <col min="18" max="18" width="6.25390625" style="1" customWidth="1"/>
    <col min="19" max="19" width="7.375" style="3" customWidth="1"/>
    <col min="20" max="20" width="6.25390625" style="1" customWidth="1"/>
    <col min="21" max="16384" width="9.125" style="1" customWidth="1"/>
  </cols>
  <sheetData>
    <row r="1" spans="2:19" s="5" customFormat="1" ht="15.75">
      <c r="B1" s="6"/>
      <c r="G1" s="7"/>
      <c r="I1" s="7"/>
      <c r="K1" s="7"/>
      <c r="M1" s="7"/>
      <c r="O1" s="7"/>
      <c r="Q1" s="8"/>
      <c r="S1" s="7"/>
    </row>
    <row r="2" spans="2:19" s="5" customFormat="1" ht="15.75">
      <c r="B2" s="6"/>
      <c r="G2" s="7"/>
      <c r="I2" s="7"/>
      <c r="K2" s="7"/>
      <c r="M2" s="7"/>
      <c r="O2" s="7"/>
      <c r="Q2" s="8"/>
      <c r="S2" s="7"/>
    </row>
    <row r="3" spans="1:20" ht="12.75" customHeight="1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2:19" s="5" customFormat="1" ht="15.75">
      <c r="B6" s="6"/>
      <c r="G6" s="7"/>
      <c r="I6" s="7"/>
      <c r="K6" s="7"/>
      <c r="M6" s="7"/>
      <c r="O6" s="7"/>
      <c r="Q6" s="8"/>
      <c r="S6" s="7"/>
    </row>
    <row r="7" spans="1:20" s="11" customFormat="1" ht="88.5" customHeight="1">
      <c r="A7" s="15" t="s">
        <v>0</v>
      </c>
      <c r="B7" s="15" t="s">
        <v>1</v>
      </c>
      <c r="C7" s="15" t="s">
        <v>2</v>
      </c>
      <c r="D7" s="15" t="s">
        <v>3</v>
      </c>
      <c r="E7" s="42" t="s">
        <v>4</v>
      </c>
      <c r="F7" s="42"/>
      <c r="G7" s="42" t="s">
        <v>5</v>
      </c>
      <c r="H7" s="42"/>
      <c r="I7" s="42" t="s">
        <v>6</v>
      </c>
      <c r="J7" s="42"/>
      <c r="K7" s="42" t="s">
        <v>7</v>
      </c>
      <c r="L7" s="42"/>
      <c r="M7" s="42" t="s">
        <v>8</v>
      </c>
      <c r="N7" s="42"/>
      <c r="O7" s="42" t="s">
        <v>9</v>
      </c>
      <c r="P7" s="42"/>
      <c r="Q7" s="42" t="s">
        <v>10</v>
      </c>
      <c r="R7" s="42"/>
      <c r="S7" s="42" t="s">
        <v>11</v>
      </c>
      <c r="T7" s="42"/>
    </row>
    <row r="8" spans="1:20" s="12" customFormat="1" ht="11.2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/>
      <c r="G8" s="43">
        <v>6</v>
      </c>
      <c r="H8" s="43"/>
      <c r="I8" s="43">
        <v>7</v>
      </c>
      <c r="J8" s="43"/>
      <c r="K8" s="43">
        <v>8</v>
      </c>
      <c r="L8" s="43"/>
      <c r="M8" s="43">
        <v>9</v>
      </c>
      <c r="N8" s="43"/>
      <c r="O8" s="43">
        <v>10</v>
      </c>
      <c r="P8" s="43"/>
      <c r="Q8" s="43">
        <v>11</v>
      </c>
      <c r="R8" s="43"/>
      <c r="S8" s="43">
        <v>12</v>
      </c>
      <c r="T8" s="43"/>
    </row>
    <row r="9" spans="1:20" s="12" customFormat="1" ht="54.75" customHeight="1">
      <c r="A9" s="43"/>
      <c r="B9" s="43"/>
      <c r="C9" s="43"/>
      <c r="D9" s="43"/>
      <c r="E9" s="16" t="s">
        <v>12</v>
      </c>
      <c r="F9" s="16" t="s">
        <v>13</v>
      </c>
      <c r="G9" s="17" t="s">
        <v>12</v>
      </c>
      <c r="H9" s="16" t="s">
        <v>13</v>
      </c>
      <c r="I9" s="17" t="s">
        <v>12</v>
      </c>
      <c r="J9" s="16" t="s">
        <v>13</v>
      </c>
      <c r="K9" s="17" t="s">
        <v>12</v>
      </c>
      <c r="L9" s="16" t="s">
        <v>13</v>
      </c>
      <c r="M9" s="17" t="s">
        <v>12</v>
      </c>
      <c r="N9" s="16" t="s">
        <v>13</v>
      </c>
      <c r="O9" s="17" t="s">
        <v>12</v>
      </c>
      <c r="P9" s="16" t="s">
        <v>13</v>
      </c>
      <c r="Q9" s="18" t="s">
        <v>12</v>
      </c>
      <c r="R9" s="16" t="s">
        <v>13</v>
      </c>
      <c r="S9" s="17" t="s">
        <v>12</v>
      </c>
      <c r="T9" s="16" t="s">
        <v>13</v>
      </c>
    </row>
    <row r="10" spans="1:20" s="12" customFormat="1" ht="297" customHeight="1">
      <c r="A10" s="46">
        <v>1</v>
      </c>
      <c r="B10" s="20" t="s">
        <v>18</v>
      </c>
      <c r="C10" s="20" t="s">
        <v>23</v>
      </c>
      <c r="D10" s="20" t="s">
        <v>19</v>
      </c>
      <c r="E10" s="21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3"/>
      <c r="R10" s="21"/>
      <c r="S10" s="22"/>
      <c r="T10" s="21"/>
    </row>
    <row r="11" spans="1:20" s="13" customFormat="1" ht="36" customHeight="1">
      <c r="A11" s="46"/>
      <c r="B11" s="24" t="s">
        <v>14</v>
      </c>
      <c r="C11" s="25"/>
      <c r="D11" s="25"/>
      <c r="E11" s="26">
        <f>E12+E13</f>
        <v>133</v>
      </c>
      <c r="F11" s="26" t="s">
        <v>15</v>
      </c>
      <c r="G11" s="27">
        <f>G12+G13</f>
        <v>34.237030999999995</v>
      </c>
      <c r="H11" s="26" t="s">
        <v>15</v>
      </c>
      <c r="I11" s="26" t="s">
        <v>15</v>
      </c>
      <c r="J11" s="26" t="s">
        <v>15</v>
      </c>
      <c r="K11" s="26" t="s">
        <v>15</v>
      </c>
      <c r="L11" s="26" t="s">
        <v>15</v>
      </c>
      <c r="M11" s="26" t="s">
        <v>15</v>
      </c>
      <c r="N11" s="26" t="s">
        <v>15</v>
      </c>
      <c r="O11" s="26" t="s">
        <v>15</v>
      </c>
      <c r="P11" s="26" t="s">
        <v>15</v>
      </c>
      <c r="Q11" s="26">
        <f>Q12+Q13</f>
        <v>133</v>
      </c>
      <c r="R11" s="26" t="s">
        <v>15</v>
      </c>
      <c r="S11" s="27">
        <f>S12+S13</f>
        <v>34.2374</v>
      </c>
      <c r="T11" s="26" t="s">
        <v>15</v>
      </c>
    </row>
    <row r="12" spans="1:20" s="12" customFormat="1" ht="11.25">
      <c r="A12" s="46"/>
      <c r="B12" s="28" t="s">
        <v>16</v>
      </c>
      <c r="C12" s="29"/>
      <c r="D12" s="29"/>
      <c r="E12" s="30">
        <v>126</v>
      </c>
      <c r="F12" s="26" t="s">
        <v>15</v>
      </c>
      <c r="G12" s="31">
        <v>34.2086</v>
      </c>
      <c r="H12" s="26" t="s">
        <v>15</v>
      </c>
      <c r="I12" s="26" t="s">
        <v>15</v>
      </c>
      <c r="J12" s="26" t="s">
        <v>15</v>
      </c>
      <c r="K12" s="26" t="s">
        <v>15</v>
      </c>
      <c r="L12" s="26" t="s">
        <v>15</v>
      </c>
      <c r="M12" s="26" t="s">
        <v>15</v>
      </c>
      <c r="N12" s="26" t="s">
        <v>15</v>
      </c>
      <c r="O12" s="26" t="s">
        <v>15</v>
      </c>
      <c r="P12" s="26" t="s">
        <v>15</v>
      </c>
      <c r="Q12" s="32">
        <v>126</v>
      </c>
      <c r="R12" s="26" t="s">
        <v>15</v>
      </c>
      <c r="S12" s="31">
        <v>34.209</v>
      </c>
      <c r="T12" s="26" t="s">
        <v>15</v>
      </c>
    </row>
    <row r="13" spans="1:22" ht="18" customHeight="1">
      <c r="A13" s="46"/>
      <c r="B13" s="28" t="s">
        <v>17</v>
      </c>
      <c r="C13" s="29"/>
      <c r="D13" s="29"/>
      <c r="E13" s="30">
        <v>7</v>
      </c>
      <c r="F13" s="26" t="s">
        <v>15</v>
      </c>
      <c r="G13" s="39">
        <f>(3+18.11+3.684+0.12+0.886+2.187+0.444)/1000</f>
        <v>0.028431</v>
      </c>
      <c r="H13" s="26" t="s">
        <v>15</v>
      </c>
      <c r="I13" s="26" t="s">
        <v>15</v>
      </c>
      <c r="J13" s="26" t="s">
        <v>15</v>
      </c>
      <c r="K13" s="26" t="s">
        <v>15</v>
      </c>
      <c r="L13" s="26" t="s">
        <v>15</v>
      </c>
      <c r="M13" s="26" t="s">
        <v>15</v>
      </c>
      <c r="N13" s="26" t="s">
        <v>15</v>
      </c>
      <c r="O13" s="26" t="s">
        <v>15</v>
      </c>
      <c r="P13" s="26" t="s">
        <v>15</v>
      </c>
      <c r="Q13" s="32">
        <v>7</v>
      </c>
      <c r="R13" s="26" t="s">
        <v>15</v>
      </c>
      <c r="S13" s="39">
        <v>0.0284</v>
      </c>
      <c r="T13" s="26" t="s">
        <v>15</v>
      </c>
      <c r="V13" s="48">
        <f>34.237-G13</f>
        <v>34.208569000000004</v>
      </c>
    </row>
  </sheetData>
  <sheetProtection selectLockedCells="1" selectUnlockedCells="1"/>
  <mergeCells count="22">
    <mergeCell ref="A10:A13"/>
    <mergeCell ref="I8:J8"/>
    <mergeCell ref="K8:L8"/>
    <mergeCell ref="M8:N8"/>
    <mergeCell ref="O8:P8"/>
    <mergeCell ref="Q8:R8"/>
    <mergeCell ref="S8:T8"/>
    <mergeCell ref="A8:A9"/>
    <mergeCell ref="B8:B9"/>
    <mergeCell ref="C8:C9"/>
    <mergeCell ref="D8:D9"/>
    <mergeCell ref="E8:F8"/>
    <mergeCell ref="G8:H8"/>
    <mergeCell ref="A3:T5"/>
    <mergeCell ref="E7:F7"/>
    <mergeCell ref="G7:H7"/>
    <mergeCell ref="I7:J7"/>
    <mergeCell ref="K7:L7"/>
    <mergeCell ref="M7:N7"/>
    <mergeCell ref="O7:P7"/>
    <mergeCell ref="Q7:R7"/>
    <mergeCell ref="S7:T7"/>
  </mergeCells>
  <printOptions/>
  <pageMargins left="0.19652777777777777" right="0.19652777777777777" top="0.7875" bottom="0.393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T14"/>
  <sheetViews>
    <sheetView tabSelected="1" zoomScalePageLayoutView="0" workbookViewId="0" topLeftCell="A1">
      <selection activeCell="W7" sqref="W7"/>
    </sheetView>
  </sheetViews>
  <sheetFormatPr defaultColWidth="9.00390625" defaultRowHeight="12.75"/>
  <cols>
    <col min="1" max="1" width="4.375" style="1" customWidth="1"/>
    <col min="2" max="2" width="15.375" style="2" customWidth="1"/>
    <col min="3" max="3" width="9.375" style="1" customWidth="1"/>
    <col min="4" max="4" width="9.125" style="1" customWidth="1"/>
    <col min="5" max="6" width="6.25390625" style="1" customWidth="1"/>
    <col min="7" max="7" width="7.375" style="3" customWidth="1"/>
    <col min="8" max="8" width="6.25390625" style="1" customWidth="1"/>
    <col min="9" max="9" width="7.375" style="3" customWidth="1"/>
    <col min="10" max="10" width="6.25390625" style="1" customWidth="1"/>
    <col min="11" max="11" width="7.375" style="3" customWidth="1"/>
    <col min="12" max="12" width="6.25390625" style="1" customWidth="1"/>
    <col min="13" max="13" width="7.375" style="3" customWidth="1"/>
    <col min="14" max="14" width="6.25390625" style="1" customWidth="1"/>
    <col min="15" max="15" width="7.375" style="3" customWidth="1"/>
    <col min="16" max="16" width="6.25390625" style="1" customWidth="1"/>
    <col min="17" max="17" width="7.375" style="4" customWidth="1"/>
    <col min="18" max="18" width="6.25390625" style="1" customWidth="1"/>
    <col min="19" max="19" width="7.375" style="3" customWidth="1"/>
    <col min="20" max="20" width="6.25390625" style="1" customWidth="1"/>
    <col min="21" max="16384" width="9.125" style="1" customWidth="1"/>
  </cols>
  <sheetData>
    <row r="1" spans="2:19" s="5" customFormat="1" ht="15.75">
      <c r="B1" s="6"/>
      <c r="G1" s="7"/>
      <c r="I1" s="7"/>
      <c r="K1" s="7"/>
      <c r="M1" s="7"/>
      <c r="O1" s="7"/>
      <c r="Q1" s="8"/>
      <c r="S1" s="7"/>
    </row>
    <row r="2" spans="2:19" s="5" customFormat="1" ht="15.75">
      <c r="B2" s="6"/>
      <c r="G2" s="7"/>
      <c r="I2" s="7"/>
      <c r="K2" s="7"/>
      <c r="M2" s="7"/>
      <c r="O2" s="7"/>
      <c r="Q2" s="8"/>
      <c r="S2" s="7"/>
    </row>
    <row r="3" spans="1:20" ht="12.75" customHeight="1">
      <c r="A3" s="41" t="s">
        <v>28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1:20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2:19" s="5" customFormat="1" ht="15.75">
      <c r="B6" s="6"/>
      <c r="G6" s="7"/>
      <c r="I6" s="7"/>
      <c r="K6" s="7"/>
      <c r="M6" s="7"/>
      <c r="O6" s="7"/>
      <c r="Q6" s="8"/>
      <c r="S6" s="7"/>
    </row>
    <row r="7" spans="1:20" s="11" customFormat="1" ht="88.5" customHeight="1">
      <c r="A7" s="15" t="s">
        <v>0</v>
      </c>
      <c r="B7" s="15" t="s">
        <v>1</v>
      </c>
      <c r="C7" s="15" t="s">
        <v>2</v>
      </c>
      <c r="D7" s="15" t="s">
        <v>3</v>
      </c>
      <c r="E7" s="42" t="s">
        <v>4</v>
      </c>
      <c r="F7" s="42"/>
      <c r="G7" s="42" t="s">
        <v>5</v>
      </c>
      <c r="H7" s="42"/>
      <c r="I7" s="42" t="s">
        <v>6</v>
      </c>
      <c r="J7" s="42"/>
      <c r="K7" s="42" t="s">
        <v>7</v>
      </c>
      <c r="L7" s="42"/>
      <c r="M7" s="42" t="s">
        <v>8</v>
      </c>
      <c r="N7" s="42"/>
      <c r="O7" s="42" t="s">
        <v>9</v>
      </c>
      <c r="P7" s="42"/>
      <c r="Q7" s="42" t="s">
        <v>10</v>
      </c>
      <c r="R7" s="42"/>
      <c r="S7" s="42" t="s">
        <v>11</v>
      </c>
      <c r="T7" s="42"/>
    </row>
    <row r="8" spans="1:20" s="12" customFormat="1" ht="11.2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/>
      <c r="G8" s="43">
        <v>6</v>
      </c>
      <c r="H8" s="43"/>
      <c r="I8" s="43">
        <v>7</v>
      </c>
      <c r="J8" s="43"/>
      <c r="K8" s="43">
        <v>8</v>
      </c>
      <c r="L8" s="43"/>
      <c r="M8" s="43">
        <v>9</v>
      </c>
      <c r="N8" s="43"/>
      <c r="O8" s="43">
        <v>10</v>
      </c>
      <c r="P8" s="43"/>
      <c r="Q8" s="43">
        <v>11</v>
      </c>
      <c r="R8" s="43"/>
      <c r="S8" s="43">
        <v>12</v>
      </c>
      <c r="T8" s="43"/>
    </row>
    <row r="9" spans="1:20" s="12" customFormat="1" ht="54.75" customHeight="1">
      <c r="A9" s="43"/>
      <c r="B9" s="43"/>
      <c r="C9" s="43"/>
      <c r="D9" s="43"/>
      <c r="E9" s="16" t="s">
        <v>12</v>
      </c>
      <c r="F9" s="16" t="s">
        <v>13</v>
      </c>
      <c r="G9" s="17" t="s">
        <v>12</v>
      </c>
      <c r="H9" s="16" t="s">
        <v>13</v>
      </c>
      <c r="I9" s="17" t="s">
        <v>12</v>
      </c>
      <c r="J9" s="16" t="s">
        <v>13</v>
      </c>
      <c r="K9" s="17" t="s">
        <v>12</v>
      </c>
      <c r="L9" s="16" t="s">
        <v>13</v>
      </c>
      <c r="M9" s="17" t="s">
        <v>12</v>
      </c>
      <c r="N9" s="16" t="s">
        <v>13</v>
      </c>
      <c r="O9" s="17" t="s">
        <v>12</v>
      </c>
      <c r="P9" s="16" t="s">
        <v>13</v>
      </c>
      <c r="Q9" s="18" t="s">
        <v>12</v>
      </c>
      <c r="R9" s="16" t="s">
        <v>13</v>
      </c>
      <c r="S9" s="17" t="s">
        <v>12</v>
      </c>
      <c r="T9" s="16" t="s">
        <v>13</v>
      </c>
    </row>
    <row r="10" spans="1:20" s="12" customFormat="1" ht="299.25" customHeight="1">
      <c r="A10" s="19">
        <v>1</v>
      </c>
      <c r="B10" s="20" t="s">
        <v>18</v>
      </c>
      <c r="C10" s="20" t="s">
        <v>21</v>
      </c>
      <c r="D10" s="20" t="s">
        <v>19</v>
      </c>
      <c r="E10" s="21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3"/>
      <c r="R10" s="21"/>
      <c r="S10" s="22"/>
      <c r="T10" s="21"/>
    </row>
    <row r="11" spans="1:20" s="13" customFormat="1" ht="36" customHeight="1">
      <c r="A11" s="35"/>
      <c r="B11" s="24" t="s">
        <v>14</v>
      </c>
      <c r="C11" s="25"/>
      <c r="D11" s="25"/>
      <c r="E11" s="26">
        <f>E12+E13</f>
        <v>381</v>
      </c>
      <c r="F11" s="26" t="s">
        <v>15</v>
      </c>
      <c r="G11" s="27">
        <f>G12+G13</f>
        <v>85.21201500000001</v>
      </c>
      <c r="H11" s="26" t="s">
        <v>15</v>
      </c>
      <c r="I11" s="26" t="s">
        <v>15</v>
      </c>
      <c r="J11" s="26" t="s">
        <v>15</v>
      </c>
      <c r="K11" s="26" t="s">
        <v>15</v>
      </c>
      <c r="L11" s="26" t="s">
        <v>15</v>
      </c>
      <c r="M11" s="26" t="s">
        <v>15</v>
      </c>
      <c r="N11" s="26" t="s">
        <v>15</v>
      </c>
      <c r="O11" s="26" t="s">
        <v>15</v>
      </c>
      <c r="P11" s="26" t="s">
        <v>15</v>
      </c>
      <c r="Q11" s="26">
        <f>Q12+Q13</f>
        <v>381</v>
      </c>
      <c r="R11" s="26" t="s">
        <v>15</v>
      </c>
      <c r="S11" s="27">
        <v>85.212</v>
      </c>
      <c r="T11" s="26" t="s">
        <v>15</v>
      </c>
    </row>
    <row r="12" spans="1:20" s="12" customFormat="1" ht="11.25">
      <c r="A12" s="29"/>
      <c r="B12" s="38" t="s">
        <v>16</v>
      </c>
      <c r="C12" s="30"/>
      <c r="D12" s="29"/>
      <c r="E12" s="30">
        <f>октябрь!E12+ноябрь!E12+декабрь!E12</f>
        <v>365</v>
      </c>
      <c r="F12" s="26" t="s">
        <v>15</v>
      </c>
      <c r="G12" s="31">
        <f>октябрь!G12++ноябрь!G12+декабрь!G12</f>
        <v>85.1423</v>
      </c>
      <c r="H12" s="36" t="s">
        <v>15</v>
      </c>
      <c r="I12" s="36" t="s">
        <v>15</v>
      </c>
      <c r="J12" s="36" t="s">
        <v>15</v>
      </c>
      <c r="K12" s="36" t="s">
        <v>15</v>
      </c>
      <c r="L12" s="36" t="s">
        <v>15</v>
      </c>
      <c r="M12" s="36" t="s">
        <v>15</v>
      </c>
      <c r="N12" s="36" t="s">
        <v>15</v>
      </c>
      <c r="O12" s="36" t="s">
        <v>15</v>
      </c>
      <c r="P12" s="36" t="s">
        <v>15</v>
      </c>
      <c r="Q12" s="37">
        <f>октябрь!Q12++ноябрь!E12+декабрь!E12</f>
        <v>365</v>
      </c>
      <c r="R12" s="36" t="s">
        <v>15</v>
      </c>
      <c r="S12" s="31">
        <f>октябрь!S12+ноябрь!S12+декабрь!S12</f>
        <v>85.143</v>
      </c>
      <c r="T12" s="26" t="s">
        <v>15</v>
      </c>
    </row>
    <row r="13" spans="1:20" ht="18" customHeight="1">
      <c r="A13" s="29"/>
      <c r="B13" s="28" t="s">
        <v>17</v>
      </c>
      <c r="C13" s="29"/>
      <c r="D13" s="29"/>
      <c r="E13" s="30">
        <f>октябрь!E13+ноябрь!E13+декабрь!E13</f>
        <v>16</v>
      </c>
      <c r="F13" s="26" t="s">
        <v>15</v>
      </c>
      <c r="G13" s="33">
        <f>октябрь!G13+ноябрь!G13+декабрь!G13</f>
        <v>0.069715</v>
      </c>
      <c r="H13" s="26" t="s">
        <v>15</v>
      </c>
      <c r="I13" s="26" t="s">
        <v>15</v>
      </c>
      <c r="J13" s="26" t="s">
        <v>15</v>
      </c>
      <c r="K13" s="26" t="s">
        <v>15</v>
      </c>
      <c r="L13" s="26" t="s">
        <v>15</v>
      </c>
      <c r="M13" s="26" t="s">
        <v>15</v>
      </c>
      <c r="N13" s="26" t="s">
        <v>15</v>
      </c>
      <c r="O13" s="26" t="s">
        <v>15</v>
      </c>
      <c r="P13" s="26" t="s">
        <v>15</v>
      </c>
      <c r="Q13" s="32">
        <f>октябрь!Q13+ноябрь!Q13+декабрь!Q13</f>
        <v>16</v>
      </c>
      <c r="R13" s="26" t="s">
        <v>15</v>
      </c>
      <c r="S13" s="33">
        <f>октябрь!S13+ноябрь!S13+декабрь!S13</f>
        <v>0.06970000000000001</v>
      </c>
      <c r="T13" s="26" t="s">
        <v>15</v>
      </c>
    </row>
    <row r="14" ht="12.75">
      <c r="G14" s="14"/>
    </row>
  </sheetData>
  <sheetProtection selectLockedCells="1" selectUnlockedCells="1"/>
  <mergeCells count="21">
    <mergeCell ref="I8:J8"/>
    <mergeCell ref="K8:L8"/>
    <mergeCell ref="M8:N8"/>
    <mergeCell ref="O8:P8"/>
    <mergeCell ref="Q8:R8"/>
    <mergeCell ref="S8:T8"/>
    <mergeCell ref="A8:A9"/>
    <mergeCell ref="B8:B9"/>
    <mergeCell ref="C8:C9"/>
    <mergeCell ref="D8:D9"/>
    <mergeCell ref="E8:F8"/>
    <mergeCell ref="G8:H8"/>
    <mergeCell ref="A3:T5"/>
    <mergeCell ref="E7:F7"/>
    <mergeCell ref="G7:H7"/>
    <mergeCell ref="I7:J7"/>
    <mergeCell ref="K7:L7"/>
    <mergeCell ref="M7:N7"/>
    <mergeCell ref="O7:P7"/>
    <mergeCell ref="Q7:R7"/>
    <mergeCell ref="S7:T7"/>
  </mergeCells>
  <printOptions/>
  <pageMargins left="0.19652777777777777" right="0.19652777777777777" top="0.31527777777777777" bottom="0.31527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Oksana</cp:lastModifiedBy>
  <dcterms:modified xsi:type="dcterms:W3CDTF">2019-02-04T06:23:07Z</dcterms:modified>
  <cp:category/>
  <cp:version/>
  <cp:contentType/>
  <cp:contentStatus/>
</cp:coreProperties>
</file>